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695" windowHeight="7935"/>
  </bookViews>
  <sheets>
    <sheet name="OBRAS INGENIERIA" sheetId="4" r:id="rId1"/>
    <sheet name="MEDICIONES" sheetId="5" r:id="rId2"/>
    <sheet name="PROY Y DIRECCION" sheetId="7" r:id="rId3"/>
  </sheets>
  <calcPr calcId="145621"/>
</workbook>
</file>

<file path=xl/calcChain.xml><?xml version="1.0" encoding="utf-8"?>
<calcChain xmlns="http://schemas.openxmlformats.org/spreadsheetml/2006/main">
  <c r="E10" i="7"/>
  <c r="A9"/>
  <c r="D8"/>
  <c r="E8" s="1"/>
  <c r="D9" l="1"/>
  <c r="E9" s="1"/>
  <c r="E13" i="5"/>
  <c r="D9"/>
  <c r="E9" s="1"/>
  <c r="D10"/>
  <c r="E10" s="1"/>
  <c r="E8"/>
  <c r="A12"/>
  <c r="A11"/>
  <c r="D11" s="1"/>
  <c r="E11" s="1"/>
  <c r="D12" l="1"/>
  <c r="E12" s="1"/>
  <c r="C10" i="4"/>
  <c r="C11" s="1"/>
  <c r="C12" s="1"/>
  <c r="C13" s="1"/>
  <c r="C14" s="1"/>
  <c r="E14" i="7" l="1"/>
  <c r="E20" s="1"/>
  <c r="E15" i="4"/>
  <c r="A14"/>
  <c r="D14" s="1"/>
  <c r="A13"/>
  <c r="D13" s="1"/>
  <c r="A12"/>
  <c r="D12" s="1"/>
  <c r="D11"/>
  <c r="D10"/>
  <c r="E10" s="1"/>
  <c r="D9"/>
  <c r="E21" i="7" l="1"/>
  <c r="E22"/>
  <c r="E15" i="5"/>
  <c r="E11" i="4"/>
  <c r="E12"/>
  <c r="E9"/>
  <c r="E13"/>
  <c r="E14"/>
  <c r="E19" l="1"/>
  <c r="E27" s="1"/>
  <c r="F27" s="1"/>
  <c r="E25" l="1"/>
  <c r="F25" s="1"/>
  <c r="E26"/>
  <c r="F26" s="1"/>
  <c r="E28"/>
  <c r="F28" s="1"/>
</calcChain>
</file>

<file path=xl/sharedStrings.xml><?xml version="1.0" encoding="utf-8"?>
<sst xmlns="http://schemas.openxmlformats.org/spreadsheetml/2006/main" count="45" uniqueCount="31">
  <si>
    <t>DE</t>
  </si>
  <si>
    <t>HASTA</t>
  </si>
  <si>
    <t>%</t>
  </si>
  <si>
    <t>TASA</t>
  </si>
  <si>
    <t>PROYECTO</t>
  </si>
  <si>
    <t>CALCULO</t>
  </si>
  <si>
    <t>TASAS ACUMULATIVAS</t>
  </si>
  <si>
    <t>VALOR CONTRATO</t>
  </si>
  <si>
    <t>TASA GLOBAL BASE</t>
  </si>
  <si>
    <t>TASA A COBRAR</t>
  </si>
  <si>
    <t>TASA PARCIAL</t>
  </si>
  <si>
    <t>% DEL M.C.</t>
  </si>
  <si>
    <t>INTRODUCIR EL VALOR ACTUALIZADO DEL CONTRATO</t>
  </si>
  <si>
    <t>INTRODUCIR EL VALOR DE LA MEDICION EN M2</t>
  </si>
  <si>
    <t xml:space="preserve">VALOR  POR m2 </t>
  </si>
  <si>
    <t>SUPERFICIE DE MEDICION</t>
  </si>
  <si>
    <t>m2</t>
  </si>
  <si>
    <t>MAS DE 501</t>
  </si>
  <si>
    <t>INTRODUCIR SUPRFICIE EN m2</t>
  </si>
  <si>
    <t>SUPERFICIE</t>
  </si>
  <si>
    <t>$/m2</t>
  </si>
  <si>
    <t>MAS DE 500 m2</t>
  </si>
  <si>
    <t>PROYECTO (incluye calculo)</t>
  </si>
  <si>
    <t>DIRECCION TECNICA O REP TECNICA</t>
  </si>
  <si>
    <t xml:space="preserve">CALCULO </t>
  </si>
  <si>
    <t>TASAS POR PROYECTO Y DIRECCION</t>
  </si>
  <si>
    <t>TASAS POR MEDICION DE OBRA</t>
  </si>
  <si>
    <t>TASAS POR GRANDES OBRAS DE INGENIERIA O POR MONTO DE CONTRATO</t>
  </si>
  <si>
    <t>PROYECTO Y DIRECCION</t>
  </si>
  <si>
    <t>DIRECCION TECNICA / EJECUCION</t>
  </si>
  <si>
    <t>MAS DE 300 MILLONES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</si>
</sst>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.0000_ ;_ * \-#,##0.0000_ ;_ * &quot;-&quot;??_ ;_ @_ "/>
    <numFmt numFmtId="166" formatCode="0.000%"/>
    <numFmt numFmtId="167" formatCode="_ * #,##0_ ;_ * \-#,##0_ ;_ * &quot;-&quot;??_ ;_ @_ "/>
    <numFmt numFmtId="168" formatCode="0.0000%"/>
  </numFmts>
  <fonts count="5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Font="1"/>
    <xf numFmtId="165" fontId="0" fillId="0" borderId="0" xfId="1" applyNumberFormat="1" applyFont="1"/>
    <xf numFmtId="10" fontId="0" fillId="0" borderId="0" xfId="2" applyNumberFormat="1" applyFont="1"/>
    <xf numFmtId="166" fontId="0" fillId="0" borderId="0" xfId="2" applyNumberFormat="1" applyFont="1"/>
    <xf numFmtId="167" fontId="0" fillId="0" borderId="0" xfId="1" applyNumberFormat="1" applyFont="1"/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4" fontId="2" fillId="0" borderId="0" xfId="1" applyFont="1" applyAlignment="1">
      <alignment horizontal="center"/>
    </xf>
    <xf numFmtId="167" fontId="0" fillId="0" borderId="0" xfId="1" applyNumberFormat="1" applyFont="1" applyAlignment="1">
      <alignment horizontal="left"/>
    </xf>
    <xf numFmtId="167" fontId="3" fillId="0" borderId="0" xfId="1" applyNumberFormat="1" applyFont="1"/>
    <xf numFmtId="167" fontId="4" fillId="0" borderId="1" xfId="1" applyNumberFormat="1" applyFont="1" applyBorder="1" applyAlignment="1">
      <alignment horizontal="left"/>
    </xf>
    <xf numFmtId="167" fontId="2" fillId="0" borderId="2" xfId="1" applyNumberFormat="1" applyFont="1" applyBorder="1"/>
    <xf numFmtId="10" fontId="2" fillId="0" borderId="2" xfId="2" applyNumberFormat="1" applyFont="1" applyBorder="1"/>
    <xf numFmtId="164" fontId="2" fillId="0" borderId="2" xfId="1" applyFont="1" applyBorder="1"/>
    <xf numFmtId="164" fontId="4" fillId="0" borderId="3" xfId="1" applyFont="1" applyBorder="1"/>
    <xf numFmtId="164" fontId="4" fillId="0" borderId="0" xfId="1" applyFont="1" applyProtection="1">
      <protection locked="0"/>
    </xf>
    <xf numFmtId="168" fontId="0" fillId="0" borderId="0" xfId="2" applyNumberFormat="1" applyFont="1"/>
    <xf numFmtId="164" fontId="2" fillId="0" borderId="0" xfId="1" applyFont="1"/>
    <xf numFmtId="167" fontId="4" fillId="0" borderId="0" xfId="1" applyNumberFormat="1" applyFont="1"/>
    <xf numFmtId="164" fontId="0" fillId="2" borderId="4" xfId="1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D6" sqref="D6"/>
    </sheetView>
  </sheetViews>
  <sheetFormatPr baseColWidth="10" defaultRowHeight="15"/>
  <cols>
    <col min="1" max="1" width="14.21875" style="5" bestFit="1" customWidth="1"/>
    <col min="2" max="2" width="13.21875" style="5" bestFit="1" customWidth="1"/>
    <col min="3" max="3" width="11.5546875" style="1"/>
    <col min="4" max="4" width="21.6640625" style="1" bestFit="1" customWidth="1"/>
    <col min="5" max="5" width="16.6640625" style="1" customWidth="1"/>
    <col min="6" max="6" width="11.5546875" style="1"/>
    <col min="7" max="7" width="14.21875" style="1" bestFit="1" customWidth="1"/>
    <col min="8" max="16384" width="11.5546875" style="1"/>
  </cols>
  <sheetData>
    <row r="1" spans="1:7" ht="18">
      <c r="A1" s="19" t="s">
        <v>27</v>
      </c>
    </row>
    <row r="4" spans="1:7" ht="15.75">
      <c r="A4" s="6" t="s">
        <v>12</v>
      </c>
    </row>
    <row r="6" spans="1:7" ht="15.75">
      <c r="A6" s="6" t="s">
        <v>7</v>
      </c>
      <c r="D6" s="20">
        <v>40000</v>
      </c>
    </row>
    <row r="8" spans="1:7" ht="15.75">
      <c r="A8" s="7" t="s">
        <v>0</v>
      </c>
      <c r="B8" s="7" t="s">
        <v>1</v>
      </c>
      <c r="C8" s="8" t="s">
        <v>2</v>
      </c>
      <c r="D8" s="8" t="s">
        <v>10</v>
      </c>
      <c r="E8" s="8" t="s">
        <v>3</v>
      </c>
    </row>
    <row r="9" spans="1:7">
      <c r="A9" s="5">
        <v>0</v>
      </c>
      <c r="B9" s="5">
        <v>500000</v>
      </c>
      <c r="C9" s="4">
        <v>7.0000000000000001E-3</v>
      </c>
      <c r="D9" s="1">
        <f>+C9*B9</f>
        <v>3500</v>
      </c>
      <c r="E9" s="1">
        <f>+IF((D6&gt;B9),D9,(D6*C9))</f>
        <v>280</v>
      </c>
    </row>
    <row r="10" spans="1:7">
      <c r="A10" s="5">
        <v>500001</v>
      </c>
      <c r="B10" s="5">
        <v>30000000</v>
      </c>
      <c r="C10" s="4">
        <f t="shared" ref="C10:C14" si="0">+C9-0.0005</f>
        <v>6.5000000000000006E-3</v>
      </c>
      <c r="D10" s="1">
        <f>+(B10-A10)*C10</f>
        <v>191749.99350000001</v>
      </c>
      <c r="E10" s="1">
        <f t="shared" ref="E10:E13" si="1">+IF(($D$6&lt;A10),0,IF(($D$6&gt;B10),D10,($D$6-B9)*C10))</f>
        <v>0</v>
      </c>
    </row>
    <row r="11" spans="1:7">
      <c r="A11" s="5">
        <v>30000001</v>
      </c>
      <c r="B11" s="5">
        <v>50000000</v>
      </c>
      <c r="C11" s="4">
        <f t="shared" si="0"/>
        <v>6.0000000000000001E-3</v>
      </c>
      <c r="D11" s="1">
        <f>+(B11-A11)*C11</f>
        <v>119999.99400000001</v>
      </c>
      <c r="E11" s="1">
        <f t="shared" si="1"/>
        <v>0</v>
      </c>
    </row>
    <row r="12" spans="1:7">
      <c r="A12" s="9">
        <f>+B11+1</f>
        <v>50000001</v>
      </c>
      <c r="B12" s="5">
        <v>100000000</v>
      </c>
      <c r="C12" s="4">
        <f t="shared" si="0"/>
        <v>5.4999999999999997E-3</v>
      </c>
      <c r="D12" s="1">
        <f t="shared" ref="D12:D14" si="2">+(B12-A12)*C12</f>
        <v>274999.99449999997</v>
      </c>
      <c r="E12" s="1">
        <f t="shared" si="1"/>
        <v>0</v>
      </c>
    </row>
    <row r="13" spans="1:7">
      <c r="A13" s="9">
        <f>+B12+1</f>
        <v>100000001</v>
      </c>
      <c r="B13" s="5">
        <v>200000000</v>
      </c>
      <c r="C13" s="4">
        <f t="shared" si="0"/>
        <v>4.9999999999999992E-3</v>
      </c>
      <c r="D13" s="1">
        <f t="shared" si="2"/>
        <v>499999.99499999994</v>
      </c>
      <c r="E13" s="1">
        <f t="shared" si="1"/>
        <v>0</v>
      </c>
      <c r="G13" s="4"/>
    </row>
    <row r="14" spans="1:7">
      <c r="A14" s="9">
        <f t="shared" ref="A14" si="3">+B13+1</f>
        <v>200000001</v>
      </c>
      <c r="B14" s="5">
        <v>300000000</v>
      </c>
      <c r="C14" s="4">
        <f t="shared" si="0"/>
        <v>4.4999999999999988E-3</v>
      </c>
      <c r="D14" s="1">
        <f t="shared" si="2"/>
        <v>449999.9954999999</v>
      </c>
      <c r="E14" s="1">
        <f>+IF(($D$6&lt;A14),0,IF(($D$6&gt;B14),D14,($D$6-B13)*C14))</f>
        <v>0</v>
      </c>
      <c r="G14" s="4"/>
    </row>
    <row r="15" spans="1:7">
      <c r="A15" s="9" t="s">
        <v>30</v>
      </c>
      <c r="C15" s="4">
        <v>2.5000000000000001E-3</v>
      </c>
      <c r="E15" s="1">
        <f>+IF((D6&gt;B14),((D6-B14)*C15),0)</f>
        <v>0</v>
      </c>
      <c r="G15" s="4"/>
    </row>
    <row r="16" spans="1:7">
      <c r="A16" s="9"/>
      <c r="C16" s="3"/>
      <c r="G16" s="4"/>
    </row>
    <row r="17" spans="1:7">
      <c r="A17" s="9"/>
      <c r="C17" s="3"/>
      <c r="G17" s="4"/>
    </row>
    <row r="18" spans="1:7" ht="15.75" thickBot="1">
      <c r="A18" s="9"/>
      <c r="C18" s="3"/>
      <c r="G18" s="4"/>
    </row>
    <row r="19" spans="1:7" ht="18.75" thickBot="1">
      <c r="A19" s="11" t="s">
        <v>8</v>
      </c>
      <c r="B19" s="12"/>
      <c r="C19" s="13"/>
      <c r="D19" s="14"/>
      <c r="E19" s="15">
        <f>SUM(E9:E18)</f>
        <v>280</v>
      </c>
      <c r="G19" s="4"/>
    </row>
    <row r="20" spans="1:7">
      <c r="A20" s="9"/>
      <c r="C20" s="3"/>
      <c r="G20" s="4"/>
    </row>
    <row r="21" spans="1:7">
      <c r="A21" s="9"/>
      <c r="C21" s="3"/>
      <c r="G21" s="4"/>
    </row>
    <row r="22" spans="1:7" ht="15.75">
      <c r="A22" s="6" t="s">
        <v>6</v>
      </c>
      <c r="C22" s="3"/>
    </row>
    <row r="23" spans="1:7" ht="15.75">
      <c r="A23" s="6"/>
      <c r="C23" s="3"/>
    </row>
    <row r="24" spans="1:7" ht="15.75">
      <c r="A24" s="10" t="s">
        <v>9</v>
      </c>
      <c r="E24" s="8" t="s">
        <v>3</v>
      </c>
      <c r="F24" s="8" t="s">
        <v>11</v>
      </c>
    </row>
    <row r="25" spans="1:7">
      <c r="A25" s="5" t="s">
        <v>28</v>
      </c>
      <c r="D25" s="3">
        <v>1</v>
      </c>
      <c r="E25" s="1">
        <f>+D25*$E$19</f>
        <v>280</v>
      </c>
      <c r="F25" s="17">
        <f>+E25/$D$6</f>
        <v>7.0000000000000001E-3</v>
      </c>
    </row>
    <row r="26" spans="1:7">
      <c r="A26" s="5" t="s">
        <v>4</v>
      </c>
      <c r="D26" s="3">
        <v>0.7</v>
      </c>
      <c r="E26" s="1">
        <f>+D26*$E$19</f>
        <v>196</v>
      </c>
      <c r="F26" s="17">
        <f t="shared" ref="F26:F28" si="4">+E26/$D$6</f>
        <v>4.8999999999999998E-3</v>
      </c>
    </row>
    <row r="27" spans="1:7">
      <c r="A27" s="5" t="s">
        <v>5</v>
      </c>
      <c r="D27" s="3">
        <v>0.4</v>
      </c>
      <c r="E27" s="1">
        <f>+D27*$E$19</f>
        <v>112</v>
      </c>
      <c r="F27" s="17">
        <f t="shared" si="4"/>
        <v>2.8E-3</v>
      </c>
    </row>
    <row r="28" spans="1:7">
      <c r="A28" s="5" t="s">
        <v>29</v>
      </c>
      <c r="D28" s="3">
        <v>0.3</v>
      </c>
      <c r="E28" s="1">
        <f>+D28*$E$19</f>
        <v>84</v>
      </c>
      <c r="F28" s="17">
        <f t="shared" si="4"/>
        <v>2.0999999999999999E-3</v>
      </c>
    </row>
    <row r="29" spans="1:7">
      <c r="D29" s="3"/>
      <c r="F29" s="17"/>
      <c r="G29" s="4"/>
    </row>
    <row r="34" spans="3:3">
      <c r="C34" s="2"/>
    </row>
  </sheetData>
  <sheetProtection password="D33C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6" sqref="D6"/>
    </sheetView>
  </sheetViews>
  <sheetFormatPr baseColWidth="10" defaultRowHeight="15"/>
  <cols>
    <col min="1" max="1" width="14.21875" style="5" bestFit="1" customWidth="1"/>
    <col min="2" max="2" width="13.21875" style="5" bestFit="1" customWidth="1"/>
    <col min="3" max="3" width="15.44140625" style="1" customWidth="1"/>
    <col min="4" max="4" width="21.6640625" style="1" bestFit="1" customWidth="1"/>
    <col min="5" max="5" width="16.6640625" style="1" customWidth="1"/>
    <col min="6" max="6" width="11.5546875" style="1"/>
    <col min="7" max="7" width="14.21875" style="1" bestFit="1" customWidth="1"/>
    <col min="8" max="16384" width="11.5546875" style="1"/>
  </cols>
  <sheetData>
    <row r="1" spans="1:7" ht="18">
      <c r="A1" s="19" t="s">
        <v>26</v>
      </c>
    </row>
    <row r="3" spans="1:7" ht="15.75">
      <c r="A3" s="6" t="s">
        <v>13</v>
      </c>
    </row>
    <row r="5" spans="1:7" ht="18">
      <c r="A5" s="6" t="s">
        <v>15</v>
      </c>
      <c r="D5" s="16">
        <v>257.70999999999998</v>
      </c>
      <c r="E5" s="18" t="s">
        <v>16</v>
      </c>
    </row>
    <row r="7" spans="1:7" ht="15.75">
      <c r="A7" s="7" t="s">
        <v>0</v>
      </c>
      <c r="B7" s="7" t="s">
        <v>1</v>
      </c>
      <c r="C7" s="8" t="s">
        <v>14</v>
      </c>
      <c r="D7" s="8" t="s">
        <v>10</v>
      </c>
      <c r="E7" s="8" t="s">
        <v>9</v>
      </c>
    </row>
    <row r="8" spans="1:7">
      <c r="A8" s="5">
        <v>0</v>
      </c>
      <c r="B8" s="5">
        <v>60</v>
      </c>
      <c r="C8" s="4"/>
      <c r="D8" s="1">
        <v>338</v>
      </c>
      <c r="E8" s="1">
        <f>+IF((D5&gt;B8),D8,(D5*C8))</f>
        <v>338</v>
      </c>
    </row>
    <row r="9" spans="1:7">
      <c r="A9" s="5">
        <v>61</v>
      </c>
      <c r="B9" s="5">
        <v>100</v>
      </c>
      <c r="C9" s="1">
        <v>14</v>
      </c>
      <c r="D9" s="1">
        <f>+(B9-A9)*C9</f>
        <v>546</v>
      </c>
      <c r="E9" s="1">
        <f t="shared" ref="E9:E12" si="0">+IF(($D$5&lt;A9),0,IF(($D$5&gt;B9),D9,($D$5-B8)*C9))</f>
        <v>546</v>
      </c>
    </row>
    <row r="10" spans="1:7">
      <c r="A10" s="5">
        <v>101</v>
      </c>
      <c r="B10" s="5">
        <v>150</v>
      </c>
      <c r="C10" s="1">
        <v>13</v>
      </c>
      <c r="D10" s="1">
        <f>+(B10-A10)*C10</f>
        <v>637</v>
      </c>
      <c r="E10" s="1">
        <f t="shared" si="0"/>
        <v>637</v>
      </c>
    </row>
    <row r="11" spans="1:7">
      <c r="A11" s="9">
        <f>+B10+1</f>
        <v>151</v>
      </c>
      <c r="B11" s="5">
        <v>200</v>
      </c>
      <c r="C11" s="1">
        <v>12</v>
      </c>
      <c r="D11" s="1">
        <f t="shared" ref="D11:D12" si="1">+(B11-A11)*C11</f>
        <v>588</v>
      </c>
      <c r="E11" s="1">
        <f t="shared" si="0"/>
        <v>588</v>
      </c>
    </row>
    <row r="12" spans="1:7">
      <c r="A12" s="9">
        <f>+B11+1</f>
        <v>201</v>
      </c>
      <c r="B12" s="5">
        <v>500</v>
      </c>
      <c r="C12" s="1">
        <v>11</v>
      </c>
      <c r="D12" s="1">
        <f t="shared" si="1"/>
        <v>3289</v>
      </c>
      <c r="E12" s="1">
        <f t="shared" si="0"/>
        <v>634.80999999999972</v>
      </c>
    </row>
    <row r="13" spans="1:7">
      <c r="A13" s="9" t="s">
        <v>17</v>
      </c>
      <c r="C13" s="1">
        <v>10</v>
      </c>
      <c r="E13" s="1">
        <f>+IF((D5&gt;500),((D5-B12)*C13),0)</f>
        <v>0</v>
      </c>
    </row>
    <row r="14" spans="1:7" ht="15.75" thickBot="1">
      <c r="A14" s="9"/>
      <c r="C14" s="3"/>
      <c r="G14" s="4"/>
    </row>
    <row r="15" spans="1:7" ht="18.75" thickBot="1">
      <c r="A15" s="11" t="s">
        <v>8</v>
      </c>
      <c r="B15" s="12"/>
      <c r="C15" s="13"/>
      <c r="D15" s="14"/>
      <c r="E15" s="15">
        <f>SUM(E8:E14)</f>
        <v>2743.8099999999995</v>
      </c>
      <c r="G15" s="4"/>
    </row>
    <row r="16" spans="1:7">
      <c r="A16" s="9"/>
      <c r="C16" s="3"/>
      <c r="G16" s="4"/>
    </row>
    <row r="19" spans="3:3">
      <c r="C19" s="2"/>
    </row>
  </sheetData>
  <sheetProtection password="D33C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D5" sqref="D5"/>
    </sheetView>
  </sheetViews>
  <sheetFormatPr baseColWidth="10" defaultRowHeight="15"/>
  <cols>
    <col min="1" max="1" width="14.21875" style="5" bestFit="1" customWidth="1"/>
    <col min="2" max="2" width="13.21875" style="5" bestFit="1" customWidth="1"/>
    <col min="3" max="3" width="11.5546875" style="1"/>
    <col min="4" max="4" width="21.6640625" style="1" bestFit="1" customWidth="1"/>
    <col min="5" max="5" width="16.6640625" style="1" customWidth="1"/>
    <col min="6" max="6" width="11.5546875" style="1"/>
    <col min="7" max="7" width="14.21875" style="1" bestFit="1" customWidth="1"/>
    <col min="8" max="16384" width="11.5546875" style="1"/>
  </cols>
  <sheetData>
    <row r="1" spans="1:7" ht="18">
      <c r="A1" s="19" t="s">
        <v>25</v>
      </c>
    </row>
    <row r="3" spans="1:7" ht="15.75">
      <c r="A3" s="6" t="s">
        <v>18</v>
      </c>
    </row>
    <row r="5" spans="1:7" ht="18">
      <c r="A5" s="6" t="s">
        <v>19</v>
      </c>
      <c r="D5" s="16">
        <v>3081</v>
      </c>
    </row>
    <row r="7" spans="1:7" ht="15.75">
      <c r="A7" s="7" t="s">
        <v>0</v>
      </c>
      <c r="B7" s="7" t="s">
        <v>1</v>
      </c>
      <c r="C7" s="8" t="s">
        <v>20</v>
      </c>
      <c r="D7" s="8" t="s">
        <v>10</v>
      </c>
      <c r="E7" s="8" t="s">
        <v>3</v>
      </c>
    </row>
    <row r="8" spans="1:7">
      <c r="A8" s="5">
        <v>0</v>
      </c>
      <c r="B8" s="5">
        <v>200</v>
      </c>
      <c r="C8" s="1">
        <v>25</v>
      </c>
      <c r="D8" s="1">
        <f>+C8*B8</f>
        <v>5000</v>
      </c>
      <c r="E8" s="1">
        <f>+IF((D5&gt;B8),D8,(D5*C8))</f>
        <v>5000</v>
      </c>
    </row>
    <row r="9" spans="1:7">
      <c r="A9" s="5">
        <f>+B8+1</f>
        <v>201</v>
      </c>
      <c r="B9" s="5">
        <v>500</v>
      </c>
      <c r="C9" s="1">
        <v>19</v>
      </c>
      <c r="D9" s="1">
        <f>+(B9-A9)*C9</f>
        <v>5681</v>
      </c>
      <c r="E9" s="1">
        <f>+IF(($D$5&lt;A9),0,IF(($D$5&gt;B9),D9,($D$5-B8)*C9))</f>
        <v>5681</v>
      </c>
    </row>
    <row r="10" spans="1:7">
      <c r="A10" s="9" t="s">
        <v>21</v>
      </c>
      <c r="C10" s="1">
        <v>15</v>
      </c>
      <c r="E10" s="1">
        <f>+IF((D5&gt;500),((D5-500)*C10),0)</f>
        <v>38715</v>
      </c>
      <c r="G10" s="4"/>
    </row>
    <row r="11" spans="1:7">
      <c r="A11" s="9"/>
      <c r="C11" s="3"/>
      <c r="G11" s="4"/>
    </row>
    <row r="12" spans="1:7">
      <c r="A12" s="9"/>
      <c r="C12" s="3"/>
      <c r="G12" s="4"/>
    </row>
    <row r="13" spans="1:7" ht="15.75" thickBot="1">
      <c r="A13" s="9"/>
      <c r="C13" s="3"/>
      <c r="G13" s="4"/>
    </row>
    <row r="14" spans="1:7" ht="18.75" thickBot="1">
      <c r="A14" s="11" t="s">
        <v>8</v>
      </c>
      <c r="B14" s="12"/>
      <c r="C14" s="13"/>
      <c r="D14" s="14"/>
      <c r="E14" s="15">
        <f>SUM(E8:E13)</f>
        <v>49396</v>
      </c>
      <c r="G14" s="4"/>
    </row>
    <row r="15" spans="1:7">
      <c r="A15" s="9"/>
      <c r="C15" s="3"/>
      <c r="G15" s="4"/>
    </row>
    <row r="16" spans="1:7">
      <c r="A16" s="9"/>
      <c r="C16" s="3"/>
      <c r="G16" s="4"/>
    </row>
    <row r="17" spans="1:6" ht="15.75">
      <c r="A17" s="6" t="s">
        <v>6</v>
      </c>
      <c r="C17" s="3"/>
    </row>
    <row r="18" spans="1:6" ht="15.75">
      <c r="A18" s="6"/>
      <c r="C18" s="3"/>
    </row>
    <row r="19" spans="1:6" ht="15.75">
      <c r="A19" s="10" t="s">
        <v>9</v>
      </c>
      <c r="E19" s="8" t="s">
        <v>3</v>
      </c>
      <c r="F19" s="8"/>
    </row>
    <row r="20" spans="1:6">
      <c r="A20" s="5" t="s">
        <v>22</v>
      </c>
      <c r="D20" s="3">
        <v>0.6</v>
      </c>
      <c r="E20" s="1">
        <f>+D20*$E$14</f>
        <v>29637.599999999999</v>
      </c>
      <c r="F20" s="17"/>
    </row>
    <row r="21" spans="1:6">
      <c r="A21" s="5" t="s">
        <v>23</v>
      </c>
      <c r="D21" s="3">
        <v>0.4</v>
      </c>
      <c r="E21" s="1">
        <f>+D21*$E$14</f>
        <v>19758.400000000001</v>
      </c>
      <c r="F21" s="17"/>
    </row>
    <row r="22" spans="1:6">
      <c r="A22" s="5" t="s">
        <v>24</v>
      </c>
      <c r="D22" s="3">
        <v>0.2</v>
      </c>
      <c r="E22" s="1">
        <f>+D22*$E$14</f>
        <v>9879.2000000000007</v>
      </c>
      <c r="F22" s="17"/>
    </row>
    <row r="26" spans="1:6">
      <c r="C26" s="2"/>
    </row>
  </sheetData>
  <sheetProtection password="D33C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OBRAS INGENIERIA</vt:lpstr>
      <vt:lpstr>MEDICIONES</vt:lpstr>
      <vt:lpstr>PROY Y DIRECCION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Bichi</dc:creator>
  <cp:lastModifiedBy>CPIAT</cp:lastModifiedBy>
  <dcterms:created xsi:type="dcterms:W3CDTF">2018-02-27T21:36:16Z</dcterms:created>
  <dcterms:modified xsi:type="dcterms:W3CDTF">2018-11-22T12:18:08Z</dcterms:modified>
</cp:coreProperties>
</file>